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dmin/Downloads/"/>
    </mc:Choice>
  </mc:AlternateContent>
  <xr:revisionPtr revIDLastSave="0" documentId="13_ncr:1_{45746F06-BCC1-F341-9CA9-FB54F79F534F}" xr6:coauthVersionLast="47" xr6:coauthVersionMax="47" xr10:uidLastSave="{00000000-0000-0000-0000-000000000000}"/>
  <bookViews>
    <workbookView xWindow="0" yWindow="500" windowWidth="34440" windowHeight="19700" xr2:uid="{00000000-000D-0000-FFFF-FFFF00000000}"/>
  </bookViews>
  <sheets>
    <sheet name="Como usar essa planilha" sheetId="5" r:id="rId1"/>
    <sheet name="Exemplo" sheetId="1" r:id="rId2"/>
    <sheet name="Julho" sheetId="4" r:id="rId3"/>
    <sheet name="Dropdown menu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" i="4" l="1"/>
  <c r="L18" i="4" s="1"/>
  <c r="K17" i="4"/>
  <c r="I17" i="4"/>
  <c r="K16" i="4"/>
  <c r="K18" i="4" s="1"/>
  <c r="I2" i="4" s="1"/>
  <c r="I16" i="4"/>
  <c r="I18" i="4" s="1"/>
  <c r="J13" i="4"/>
  <c r="I12" i="4"/>
  <c r="K12" i="4" s="1"/>
  <c r="K11" i="4"/>
  <c r="I11" i="4"/>
  <c r="I10" i="4"/>
  <c r="K10" i="4" s="1"/>
  <c r="I9" i="4"/>
  <c r="K9" i="4" s="1"/>
  <c r="I8" i="4"/>
  <c r="K8" i="4" s="1"/>
  <c r="I7" i="4"/>
  <c r="K7" i="4" s="1"/>
  <c r="I6" i="4"/>
  <c r="K6" i="4" s="1"/>
  <c r="I5" i="4"/>
  <c r="K5" i="4" s="1"/>
  <c r="F2" i="4"/>
  <c r="K6" i="1"/>
  <c r="K7" i="1"/>
  <c r="K8" i="1"/>
  <c r="K9" i="1"/>
  <c r="K10" i="1"/>
  <c r="K11" i="1"/>
  <c r="K12" i="1"/>
  <c r="I6" i="1"/>
  <c r="I13" i="1" s="1"/>
  <c r="I7" i="1"/>
  <c r="I8" i="1"/>
  <c r="I9" i="1"/>
  <c r="I10" i="1"/>
  <c r="I11" i="1"/>
  <c r="I12" i="1"/>
  <c r="J13" i="1"/>
  <c r="L17" i="1" s="1"/>
  <c r="L18" i="1" s="1"/>
  <c r="I5" i="1"/>
  <c r="K5" i="1" s="1"/>
  <c r="I17" i="1"/>
  <c r="I16" i="1"/>
  <c r="K17" i="1"/>
  <c r="K16" i="1"/>
  <c r="K13" i="4" l="1"/>
  <c r="I13" i="4"/>
  <c r="K13" i="1"/>
  <c r="K18" i="1"/>
  <c r="I2" i="1" s="1"/>
  <c r="I18" i="1"/>
  <c r="F2" i="1"/>
</calcChain>
</file>

<file path=xl/sharedStrings.xml><?xml version="1.0" encoding="utf-8"?>
<sst xmlns="http://schemas.openxmlformats.org/spreadsheetml/2006/main" count="110" uniqueCount="45">
  <si>
    <t>Período:</t>
  </si>
  <si>
    <t>Data</t>
  </si>
  <si>
    <t>Item</t>
  </si>
  <si>
    <t>Categoria</t>
  </si>
  <si>
    <t>Tipo</t>
  </si>
  <si>
    <t>Valor</t>
  </si>
  <si>
    <t>Inserido por</t>
  </si>
  <si>
    <t>Resumo Despesas</t>
  </si>
  <si>
    <t>Despesas - Realizado</t>
  </si>
  <si>
    <t>Orçamento Alocado</t>
  </si>
  <si>
    <t>Aluguel, luz, água, condom., IPTU</t>
  </si>
  <si>
    <t>Despesas</t>
  </si>
  <si>
    <t>Divulgação e Marketing</t>
  </si>
  <si>
    <t>Impostos</t>
  </si>
  <si>
    <t>Despesas administrativas</t>
  </si>
  <si>
    <t>Serviços Profissionais</t>
  </si>
  <si>
    <t>Receitas</t>
  </si>
  <si>
    <t>Tecnologia e Softwares</t>
  </si>
  <si>
    <t>Resumo Receitas</t>
  </si>
  <si>
    <t>Total recebido</t>
  </si>
  <si>
    <t>Realizado</t>
  </si>
  <si>
    <t>Planejado</t>
  </si>
  <si>
    <t>Saldo</t>
  </si>
  <si>
    <t>Orçamento total:</t>
  </si>
  <si>
    <t>Saldo atual:</t>
  </si>
  <si>
    <t>aluguel</t>
  </si>
  <si>
    <t>venda de 10 unidades</t>
  </si>
  <si>
    <t>gasto com midias sociais</t>
  </si>
  <si>
    <t>folha</t>
  </si>
  <si>
    <t>contador</t>
  </si>
  <si>
    <t>receita com consultoria</t>
  </si>
  <si>
    <t>assinatura Canva</t>
  </si>
  <si>
    <t>IR</t>
  </si>
  <si>
    <t>impressos</t>
  </si>
  <si>
    <t>flyers</t>
  </si>
  <si>
    <t>ISS</t>
  </si>
  <si>
    <t>venda de 15 unidades</t>
  </si>
  <si>
    <t>assinatura software</t>
  </si>
  <si>
    <t>Total</t>
  </si>
  <si>
    <t>Receitas de Vendas</t>
  </si>
  <si>
    <t>Receitas de Serviços</t>
  </si>
  <si>
    <t>Saldo a ser gasto</t>
  </si>
  <si>
    <t>Receita/Despesa (clicar Dropdown)</t>
  </si>
  <si>
    <t>Categoria (clicar Dropdown)</t>
  </si>
  <si>
    <t xml:space="preserve">A aba EXEMPLO apresenta essa imagem em versão editável. Para usar essa planilha, use a aba entitulada JULHO ou crie uma nova a partir dela.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</si>
</sst>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&quot;de&quot;\ mmm\ &quot;de&quot;\ yyyy"/>
    <numFmt numFmtId="165" formatCode="[$R$-416]#,##0.00"/>
    <numFmt numFmtId="166" formatCode="[$$-9]#,##0.00"/>
  </numFmts>
  <fonts count="10" x14ac:knownFonts="1">
    <font>
      <sz val="12"/>
      <color indexed="8"/>
      <name val="Aptos Narrow"/>
      <family val="2"/>
      <scheme val="minor"/>
    </font>
    <font>
      <sz val="11"/>
      <name val="Calibri"/>
      <family val="2"/>
    </font>
    <font>
      <sz val="11"/>
      <color rgb="FFFFFFFF"/>
      <name val="Calibri"/>
      <family val="2"/>
    </font>
    <font>
      <sz val="11"/>
      <color indexed="8"/>
      <name val="Aptos Narrow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292929"/>
      <name val="Calibri"/>
      <family val="2"/>
    </font>
    <font>
      <sz val="11"/>
      <color rgb="FF00B050"/>
      <name val="Calibri"/>
      <family val="2"/>
    </font>
    <font>
      <sz val="16"/>
      <color theme="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4DFEC"/>
      </patternFill>
    </fill>
    <fill>
      <patternFill patternType="solid">
        <fgColor rgb="FFB0A0FF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rgb="FFFFFFFF"/>
      </left>
      <right style="thin">
        <color rgb="FFFFFFFF"/>
      </right>
      <top style="thin">
        <color indexed="9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9"/>
      </top>
      <bottom style="thin">
        <color indexed="9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2" xfId="0" applyFont="1" applyBorder="1" applyAlignment="1">
      <alignment horizontal="left"/>
    </xf>
    <xf numFmtId="0" fontId="2" fillId="0" borderId="2" xfId="0" applyFont="1" applyBorder="1"/>
    <xf numFmtId="0" fontId="3" fillId="0" borderId="0" xfId="0" applyFont="1"/>
    <xf numFmtId="0" fontId="1" fillId="0" borderId="0" xfId="0" applyFont="1"/>
    <xf numFmtId="0" fontId="7" fillId="0" borderId="8" xfId="0" applyFont="1" applyBorder="1" applyAlignment="1">
      <alignment wrapText="1"/>
    </xf>
    <xf numFmtId="0" fontId="7" fillId="0" borderId="8" xfId="0" applyFont="1" applyBorder="1" applyAlignment="1">
      <alignment horizontal="left" wrapText="1"/>
    </xf>
    <xf numFmtId="0" fontId="7" fillId="0" borderId="9" xfId="0" applyFont="1" applyBorder="1" applyAlignment="1">
      <alignment horizontal="left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0" borderId="0" xfId="0" applyAlignment="1">
      <alignment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65" fontId="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0" fontId="0" fillId="0" borderId="0" xfId="0" applyAlignment="1">
      <alignment vertical="center" wrapText="1"/>
    </xf>
    <xf numFmtId="165" fontId="1" fillId="0" borderId="0" xfId="0" applyNumberFormat="1" applyFont="1" applyAlignment="1">
      <alignment vertical="center"/>
    </xf>
    <xf numFmtId="0" fontId="1" fillId="0" borderId="3" xfId="0" applyFont="1" applyBorder="1" applyAlignment="1">
      <alignment vertical="center"/>
    </xf>
    <xf numFmtId="166" fontId="8" fillId="0" borderId="0" xfId="0" applyNumberFormat="1" applyFont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9" fillId="4" borderId="0" xfId="0" applyFont="1" applyFill="1" applyAlignment="1">
      <alignment horizontal="center" vertical="center"/>
    </xf>
  </cellXfs>
  <cellStyles count="1">
    <cellStyle name="Normal" xfId="0" builtinId="0"/>
  </cellStyles>
  <dxfs count="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429021</xdr:colOff>
      <xdr:row>0</xdr:row>
      <xdr:rowOff>190500</xdr:rowOff>
    </xdr:from>
    <xdr:to>
      <xdr:col>18</xdr:col>
      <xdr:colOff>203201</xdr:colOff>
      <xdr:row>37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81E37-D526-0FFD-A868-D90B6ACD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021" y="190500"/>
          <a:ext cx="14633180" cy="742950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774700</xdr:colOff>
      <xdr:row>14</xdr:row>
      <xdr:rowOff>0</xdr:rowOff>
    </xdr:from>
    <xdr:to>
      <xdr:col>7</xdr:col>
      <xdr:colOff>279400</xdr:colOff>
      <xdr:row>23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BDC2646-76FF-E16C-3861-CEAD6AC3F9A7}"/>
            </a:ext>
          </a:extLst>
        </xdr:cNvPr>
        <xdr:cNvSpPr txBox="1"/>
      </xdr:nvSpPr>
      <xdr:spPr>
        <a:xfrm>
          <a:off x="1600200" y="2844800"/>
          <a:ext cx="44577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Nessa área (células com fonte em verde) você vai inserir suas</a:t>
          </a:r>
          <a:r>
            <a:rPr lang="en-US" sz="1400" baseline="0"/>
            <a:t> informações relacionadas a entradas e saídas de caixa (despesas e receitas) e irá classificá-las usando os menus dropdown nas colunas CATEGORIA e TIPO.</a:t>
          </a:r>
        </a:p>
        <a:p>
          <a:endParaRPr lang="en-US" sz="1400" baseline="0"/>
        </a:p>
        <a:p>
          <a:r>
            <a:rPr lang="en-US" sz="1400" baseline="0"/>
            <a:t>As fórmulas inseridas irão se encarregar de montar a tabela ao lado com os todas de cada CATEGORIA. </a:t>
          </a:r>
          <a:endParaRPr lang="en-US" sz="1400"/>
        </a:p>
      </xdr:txBody>
    </xdr:sp>
    <xdr:clientData/>
  </xdr:twoCellAnchor>
  <xdr:twoCellAnchor>
    <xdr:from>
      <xdr:col>16</xdr:col>
      <xdr:colOff>127000</xdr:colOff>
      <xdr:row>10</xdr:row>
      <xdr:rowOff>25400</xdr:rowOff>
    </xdr:from>
    <xdr:to>
      <xdr:col>20</xdr:col>
      <xdr:colOff>25400</xdr:colOff>
      <xdr:row>25</xdr:row>
      <xdr:rowOff>190500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25CDD2-86B0-D94A-80B2-54111356BD51}"/>
            </a:ext>
          </a:extLst>
        </xdr:cNvPr>
        <xdr:cNvSpPr txBox="1"/>
      </xdr:nvSpPr>
      <xdr:spPr>
        <a:xfrm>
          <a:off x="13335000" y="2057400"/>
          <a:ext cx="3200400" cy="3213100"/>
        </a:xfrm>
        <a:prstGeom prst="rect">
          <a:avLst/>
        </a:prstGeom>
        <a:solidFill>
          <a:schemeClr val="lt1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Aqui</a:t>
          </a:r>
          <a:r>
            <a:rPr lang="en-US" sz="1400" baseline="0"/>
            <a:t> você só deverá preencher os totais de cada CATEGORIA na coluna ORÇAMENTO ALOCADO (fonte em verde). </a:t>
          </a:r>
          <a:br>
            <a:rPr lang="en-US" sz="1400" baseline="0"/>
          </a:br>
          <a:endParaRPr lang="en-US" sz="1400" baseline="0"/>
        </a:p>
        <a:p>
          <a:r>
            <a:rPr lang="en-US" sz="1400" baseline="0"/>
            <a:t>As demais colunas possuem fórmulas que irão calcular o quanto foi efetivamente gasto e fazer a conta do quanto ainda pode ser gasto para cada item. </a:t>
          </a:r>
          <a:br>
            <a:rPr lang="en-US" sz="1400" baseline="0"/>
          </a:br>
          <a:br>
            <a:rPr lang="en-US" sz="1400" baseline="0"/>
          </a:br>
          <a:r>
            <a:rPr lang="en-US" sz="1400" baseline="0"/>
            <a:t>As células que aparecem em amarelo indicam que foi gasto mais do que o previsto. Para permanecer dentro do total disponível e estimado, será preciso economizar em alguma outra rúbrica. </a:t>
          </a:r>
          <a:endParaRPr lang="en-US" sz="1400"/>
        </a:p>
      </xdr:txBody>
    </xdr:sp>
    <xdr:clientData/>
  </xdr:twoCellAnchor>
  <xdr:twoCellAnchor>
    <xdr:from>
      <xdr:col>17</xdr:col>
      <xdr:colOff>127000</xdr:colOff>
      <xdr:row>28</xdr:row>
      <xdr:rowOff>177800</xdr:rowOff>
    </xdr:from>
    <xdr:to>
      <xdr:col>21</xdr:col>
      <xdr:colOff>25400</xdr:colOff>
      <xdr:row>34</xdr:row>
      <xdr:rowOff>152400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6F7F45A-294C-A346-88A8-26A6E76513E0}"/>
            </a:ext>
          </a:extLst>
        </xdr:cNvPr>
        <xdr:cNvSpPr txBox="1"/>
      </xdr:nvSpPr>
      <xdr:spPr>
        <a:xfrm>
          <a:off x="14160500" y="5867400"/>
          <a:ext cx="3200400" cy="1193800"/>
        </a:xfrm>
        <a:prstGeom prst="rect">
          <a:avLst/>
        </a:prstGeom>
        <a:solidFill>
          <a:schemeClr val="lt1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Insira apenas o total</a:t>
          </a:r>
          <a:r>
            <a:rPr lang="en-US" sz="1400" baseline="0"/>
            <a:t> esperado de gastos e de receita (fonte em verde). </a:t>
          </a:r>
          <a:br>
            <a:rPr lang="en-US" sz="1400" baseline="0"/>
          </a:br>
          <a:endParaRPr lang="en-US" sz="1400" baseline="0"/>
        </a:p>
        <a:p>
          <a:r>
            <a:rPr lang="en-US" sz="1400" baseline="0"/>
            <a:t>As demais colunas possuem fórmulas.</a:t>
          </a:r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1671774" cy="1118034"/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 t="-472936" b="-472936"/>
        </a:stretch>
      </xdr:blipFill>
      <xdr:spPr>
        <a:xfrm>
          <a:off x="0" y="0"/>
          <a:ext cx="21671774" cy="1118034"/>
        </a:xfrm>
        <a:prstGeom prst="rect">
          <a:avLst/>
        </a:prstGeom>
      </xdr:spPr>
    </xdr:pic>
    <xdr:clientData/>
  </xdr:absoluteAnchor>
  <xdr:absoluteAnchor>
    <xdr:pos x="164331" y="17832"/>
    <xdr:ext cx="14273783" cy="1047750"/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64331" y="17832"/>
          <a:ext cx="14273783" cy="1047750"/>
        </a:xfrm>
        <a:prstGeom prst="rect">
          <a:avLst/>
        </a:prstGeom>
      </xdr:spPr>
      <xdr:txBody>
        <a:bodyPr rtlCol="0" anchor="t"/>
        <a:lstStyle/>
        <a:p>
          <a:r>
            <a:rPr lang="en-US" sz="6900" b="1" spc="-275">
              <a:solidFill>
                <a:srgbClr val="FFFFFF"/>
              </a:solidFill>
            </a:rPr>
            <a:t>PLANILHA ORÇAMENTÁRIA</a:t>
          </a:r>
        </a:p>
      </xdr:txBody>
    </xdr:sp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1671774" cy="1118034"/>
    <xdr:pic>
      <xdr:nvPicPr>
        <xdr:cNvPr id="2" name="Picture 3">
          <a:extLst>
            <a:ext uri="{FF2B5EF4-FFF2-40B4-BE49-F238E27FC236}">
              <a16:creationId xmlns:a16="http://schemas.microsoft.com/office/drawing/2014/main" id="{6ECF10EE-4CC9-6E41-9438-D194069E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 t="-472936" b="-472936"/>
        </a:stretch>
      </xdr:blipFill>
      <xdr:spPr>
        <a:xfrm>
          <a:off x="0" y="0"/>
          <a:ext cx="21671774" cy="1118034"/>
        </a:xfrm>
        <a:prstGeom prst="rect">
          <a:avLst/>
        </a:prstGeom>
      </xdr:spPr>
    </xdr:pic>
    <xdr:clientData/>
  </xdr:absoluteAnchor>
  <xdr:absoluteAnchor>
    <xdr:pos x="164331" y="17832"/>
    <xdr:ext cx="14273783" cy="1047750"/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64CEC270-77B2-104B-AF98-6260FFC6BF56}"/>
            </a:ext>
          </a:extLst>
        </xdr:cNvPr>
        <xdr:cNvSpPr/>
      </xdr:nvSpPr>
      <xdr:spPr>
        <a:xfrm>
          <a:off x="164331" y="17832"/>
          <a:ext cx="14273783" cy="1047750"/>
        </a:xfrm>
        <a:prstGeom prst="rect">
          <a:avLst/>
        </a:prstGeom>
      </xdr:spPr>
      <xdr:txBody>
        <a:bodyPr rtlCol="0" anchor="t"/>
        <a:lstStyle/>
        <a:p>
          <a:r>
            <a:rPr lang="en-US" sz="6900" b="1" spc="-275">
              <a:solidFill>
                <a:srgbClr val="FFFFFF"/>
              </a:solidFill>
            </a:rPr>
            <a:t>PLANILHA ORÇAMENTÁRIA</a:t>
          </a:r>
        </a:p>
      </xdr:txBody>
    </xdr:sp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AFB55-5332-0D45-AC8A-B2CB3BC37B99}">
  <dimension ref="C41:Q41"/>
  <sheetViews>
    <sheetView showGridLines="0" tabSelected="1" workbookViewId="0">
      <selection activeCell="T42" sqref="T42"/>
    </sheetView>
  </sheetViews>
  <sheetFormatPr baseColWidth="10" defaultRowHeight="16" x14ac:dyDescent="0.2"/>
  <sheetData>
    <row r="41" spans="3:17" ht="22" x14ac:dyDescent="0.2">
      <c r="C41" s="36" t="s">
        <v>44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</sheetData>
  <mergeCells count="1">
    <mergeCell ref="C41:Q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4"/>
  <sheetViews>
    <sheetView zoomScale="92" zoomScaleNormal="117" workbookViewId="0">
      <selection activeCell="I8" sqref="I8"/>
    </sheetView>
  </sheetViews>
  <sheetFormatPr baseColWidth="10" defaultColWidth="16.83203125" defaultRowHeight="33" customHeight="1" x14ac:dyDescent="0.2"/>
  <cols>
    <col min="1" max="1" width="15.6640625" style="3" customWidth="1"/>
    <col min="2" max="2" width="24.5" style="3" customWidth="1"/>
    <col min="3" max="3" width="21.33203125" style="3" customWidth="1"/>
    <col min="4" max="6" width="16.5" style="3" customWidth="1"/>
    <col min="7" max="7" width="6.6640625" style="3" customWidth="1"/>
    <col min="8" max="11" width="21" style="3" customWidth="1"/>
    <col min="12" max="16" width="16.5" style="3" customWidth="1"/>
    <col min="17" max="16384" width="16.83203125" style="3"/>
  </cols>
  <sheetData>
    <row r="1" spans="1:16" ht="9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2"/>
    </row>
    <row r="2" spans="1:16" s="15" customFormat="1" ht="33" customHeight="1" x14ac:dyDescent="0.2">
      <c r="A2" s="16" t="s">
        <v>0</v>
      </c>
      <c r="B2" s="17">
        <v>45809</v>
      </c>
      <c r="C2" s="17">
        <v>45838</v>
      </c>
      <c r="D2" s="16"/>
      <c r="E2" s="16" t="s">
        <v>23</v>
      </c>
      <c r="F2" s="18">
        <f>J13</f>
        <v>10000</v>
      </c>
      <c r="G2" s="19"/>
      <c r="H2" s="16" t="s">
        <v>24</v>
      </c>
      <c r="I2" s="18">
        <f>K18</f>
        <v>4232</v>
      </c>
      <c r="J2" s="16"/>
      <c r="K2" s="16"/>
      <c r="L2" s="20"/>
      <c r="M2" s="20"/>
      <c r="N2" s="20"/>
      <c r="O2" s="20"/>
      <c r="P2" s="20"/>
    </row>
    <row r="3" spans="1:16" ht="24" customHeight="1" x14ac:dyDescent="0.2">
      <c r="A3" s="4"/>
      <c r="B3" s="5"/>
      <c r="C3" s="5"/>
      <c r="D3" s="5"/>
      <c r="E3" s="5"/>
      <c r="F3" s="6"/>
      <c r="G3" s="7"/>
      <c r="H3" s="6"/>
      <c r="I3" s="5"/>
      <c r="J3" s="5"/>
      <c r="K3" s="5"/>
      <c r="L3" s="5"/>
      <c r="M3" s="5"/>
      <c r="N3" s="5"/>
      <c r="O3" s="5"/>
      <c r="P3" s="5"/>
    </row>
    <row r="4" spans="1:16" s="15" customFormat="1" ht="39" customHeight="1" x14ac:dyDescent="0.2">
      <c r="A4" s="9" t="s">
        <v>1</v>
      </c>
      <c r="B4" s="9" t="s">
        <v>2</v>
      </c>
      <c r="C4" s="9" t="s">
        <v>3</v>
      </c>
      <c r="D4" s="9" t="s">
        <v>4</v>
      </c>
      <c r="E4" s="9" t="s">
        <v>5</v>
      </c>
      <c r="F4" s="13" t="s">
        <v>6</v>
      </c>
      <c r="G4" s="14"/>
      <c r="H4" s="8" t="s">
        <v>7</v>
      </c>
      <c r="I4" s="9" t="s">
        <v>8</v>
      </c>
      <c r="J4" s="9" t="s">
        <v>9</v>
      </c>
      <c r="K4" s="9" t="s">
        <v>41</v>
      </c>
      <c r="L4" s="9"/>
      <c r="M4" s="9"/>
      <c r="N4" s="9"/>
      <c r="O4" s="9"/>
      <c r="P4" s="9"/>
    </row>
    <row r="5" spans="1:16" s="11" customFormat="1" ht="33" customHeight="1" x14ac:dyDescent="0.2">
      <c r="A5" s="21">
        <v>45811</v>
      </c>
      <c r="B5" s="22" t="s">
        <v>25</v>
      </c>
      <c r="C5" s="23" t="s">
        <v>10</v>
      </c>
      <c r="D5" s="24" t="s">
        <v>11</v>
      </c>
      <c r="E5" s="25">
        <v>2000</v>
      </c>
      <c r="F5" s="26"/>
      <c r="G5" s="27"/>
      <c r="H5" s="28" t="s">
        <v>10</v>
      </c>
      <c r="I5" s="29">
        <f>SUMIF($C$5:$C$50,H5,$E$5:$E$50)</f>
        <v>2000</v>
      </c>
      <c r="J5" s="25">
        <v>4000</v>
      </c>
      <c r="K5" s="29">
        <f t="shared" ref="K5:K12" si="0">J5-I5</f>
        <v>2000</v>
      </c>
      <c r="L5" s="26"/>
      <c r="M5" s="26"/>
      <c r="N5" s="26"/>
      <c r="O5" s="26"/>
      <c r="P5" s="26"/>
    </row>
    <row r="6" spans="1:16" s="11" customFormat="1" ht="39" customHeight="1" x14ac:dyDescent="0.2">
      <c r="A6" s="21">
        <v>45811</v>
      </c>
      <c r="B6" s="22" t="s">
        <v>26</v>
      </c>
      <c r="C6" s="24" t="s">
        <v>39</v>
      </c>
      <c r="D6" s="22" t="s">
        <v>16</v>
      </c>
      <c r="E6" s="25">
        <v>3000</v>
      </c>
      <c r="F6" s="26"/>
      <c r="G6" s="27"/>
      <c r="H6" s="28" t="s">
        <v>14</v>
      </c>
      <c r="I6" s="29">
        <f t="shared" ref="I6:I12" si="1">SUMIF($C$5:$C$50,H6,$E$5:$E$50)</f>
        <v>3500</v>
      </c>
      <c r="J6" s="25">
        <v>2500</v>
      </c>
      <c r="K6" s="29">
        <f t="shared" si="0"/>
        <v>-1000</v>
      </c>
      <c r="L6" s="26"/>
      <c r="M6" s="26"/>
      <c r="N6" s="26"/>
      <c r="O6" s="26"/>
      <c r="P6" s="26"/>
    </row>
    <row r="7" spans="1:16" s="11" customFormat="1" ht="33" customHeight="1" x14ac:dyDescent="0.2">
      <c r="A7" s="21">
        <v>45817</v>
      </c>
      <c r="B7" s="22" t="s">
        <v>27</v>
      </c>
      <c r="C7" s="24" t="s">
        <v>12</v>
      </c>
      <c r="D7" s="24" t="s">
        <v>11</v>
      </c>
      <c r="E7" s="25">
        <v>230</v>
      </c>
      <c r="F7" s="26"/>
      <c r="G7" s="27"/>
      <c r="H7" s="28" t="s">
        <v>12</v>
      </c>
      <c r="I7" s="29">
        <f t="shared" si="1"/>
        <v>630</v>
      </c>
      <c r="J7" s="25">
        <v>1500</v>
      </c>
      <c r="K7" s="29">
        <f t="shared" si="0"/>
        <v>870</v>
      </c>
      <c r="L7" s="26"/>
      <c r="M7" s="26"/>
      <c r="N7" s="26"/>
      <c r="O7" s="26"/>
      <c r="P7" s="26"/>
    </row>
    <row r="8" spans="1:16" s="11" customFormat="1" ht="33" customHeight="1" x14ac:dyDescent="0.2">
      <c r="A8" s="21">
        <v>45817</v>
      </c>
      <c r="B8" s="22" t="s">
        <v>28</v>
      </c>
      <c r="C8" s="24" t="s">
        <v>14</v>
      </c>
      <c r="D8" s="24" t="s">
        <v>11</v>
      </c>
      <c r="E8" s="25">
        <v>3500</v>
      </c>
      <c r="F8" s="26"/>
      <c r="G8" s="27"/>
      <c r="H8" s="28" t="s">
        <v>13</v>
      </c>
      <c r="I8" s="29">
        <f t="shared" si="1"/>
        <v>1275</v>
      </c>
      <c r="J8" s="25">
        <v>1000</v>
      </c>
      <c r="K8" s="29">
        <f t="shared" si="0"/>
        <v>-275</v>
      </c>
      <c r="L8" s="26"/>
      <c r="M8" s="26"/>
      <c r="N8" s="26"/>
      <c r="O8" s="26"/>
      <c r="P8" s="26"/>
    </row>
    <row r="9" spans="1:16" s="11" customFormat="1" ht="33" customHeight="1" x14ac:dyDescent="0.2">
      <c r="A9" s="21">
        <v>45818</v>
      </c>
      <c r="B9" s="22" t="s">
        <v>29</v>
      </c>
      <c r="C9" s="24" t="s">
        <v>15</v>
      </c>
      <c r="D9" s="24" t="s">
        <v>11</v>
      </c>
      <c r="E9" s="25">
        <v>350</v>
      </c>
      <c r="F9" s="26"/>
      <c r="G9" s="27"/>
      <c r="H9" s="28" t="s">
        <v>15</v>
      </c>
      <c r="I9" s="29">
        <f t="shared" si="1"/>
        <v>350</v>
      </c>
      <c r="J9" s="25">
        <v>500</v>
      </c>
      <c r="K9" s="29">
        <f t="shared" si="0"/>
        <v>150</v>
      </c>
      <c r="L9" s="26"/>
      <c r="M9" s="26"/>
      <c r="N9" s="26"/>
      <c r="O9" s="26"/>
      <c r="P9" s="26"/>
    </row>
    <row r="10" spans="1:16" s="11" customFormat="1" ht="33" customHeight="1" x14ac:dyDescent="0.2">
      <c r="A10" s="21">
        <v>45819</v>
      </c>
      <c r="B10" s="22" t="s">
        <v>30</v>
      </c>
      <c r="C10" s="24" t="s">
        <v>40</v>
      </c>
      <c r="D10" s="24" t="s">
        <v>16</v>
      </c>
      <c r="E10" s="25">
        <v>5000</v>
      </c>
      <c r="F10" s="26"/>
      <c r="G10" s="27"/>
      <c r="H10" s="28" t="s">
        <v>17</v>
      </c>
      <c r="I10" s="29">
        <f t="shared" si="1"/>
        <v>513</v>
      </c>
      <c r="J10" s="25">
        <v>500</v>
      </c>
      <c r="K10" s="29">
        <f t="shared" si="0"/>
        <v>-13</v>
      </c>
      <c r="L10" s="26"/>
      <c r="M10" s="26"/>
      <c r="N10" s="26"/>
      <c r="O10" s="26"/>
      <c r="P10" s="26"/>
    </row>
    <row r="11" spans="1:16" s="11" customFormat="1" ht="33" customHeight="1" x14ac:dyDescent="0.2">
      <c r="A11" s="21">
        <v>45820</v>
      </c>
      <c r="B11" s="22" t="s">
        <v>31</v>
      </c>
      <c r="C11" s="24" t="s">
        <v>17</v>
      </c>
      <c r="D11" s="24" t="s">
        <v>11</v>
      </c>
      <c r="E11" s="25">
        <v>13</v>
      </c>
      <c r="F11" s="26"/>
      <c r="G11" s="27"/>
      <c r="I11" s="29">
        <f t="shared" si="1"/>
        <v>0</v>
      </c>
      <c r="J11" s="25"/>
      <c r="K11" s="29">
        <f t="shared" si="0"/>
        <v>0</v>
      </c>
      <c r="M11" s="26"/>
      <c r="N11" s="26"/>
      <c r="O11" s="26"/>
      <c r="P11" s="26"/>
    </row>
    <row r="12" spans="1:16" s="11" customFormat="1" ht="33" customHeight="1" x14ac:dyDescent="0.2">
      <c r="A12" s="21">
        <v>45824</v>
      </c>
      <c r="B12" s="22" t="s">
        <v>32</v>
      </c>
      <c r="C12" s="24" t="s">
        <v>13</v>
      </c>
      <c r="D12" s="24" t="s">
        <v>11</v>
      </c>
      <c r="E12" s="25">
        <v>500</v>
      </c>
      <c r="F12" s="26"/>
      <c r="G12" s="30"/>
      <c r="I12" s="29">
        <f t="shared" si="1"/>
        <v>0</v>
      </c>
      <c r="J12" s="25"/>
      <c r="K12" s="29">
        <f t="shared" si="0"/>
        <v>0</v>
      </c>
      <c r="M12" s="26"/>
      <c r="N12" s="26"/>
      <c r="O12" s="26"/>
      <c r="P12" s="26"/>
    </row>
    <row r="13" spans="1:16" s="11" customFormat="1" ht="33" customHeight="1" x14ac:dyDescent="0.2">
      <c r="A13" s="21">
        <v>45825</v>
      </c>
      <c r="B13" s="22" t="s">
        <v>33</v>
      </c>
      <c r="C13" s="24" t="s">
        <v>12</v>
      </c>
      <c r="D13" s="31" t="s">
        <v>11</v>
      </c>
      <c r="E13" s="25">
        <v>100</v>
      </c>
      <c r="F13" s="26"/>
      <c r="G13" s="32"/>
      <c r="H13" s="33" t="s">
        <v>38</v>
      </c>
      <c r="I13" s="34">
        <f>SUM(I5:I12)</f>
        <v>8268</v>
      </c>
      <c r="J13" s="34">
        <f t="shared" ref="J13:K13" si="2">SUM(J5:J12)</f>
        <v>10000</v>
      </c>
      <c r="K13" s="34">
        <f t="shared" si="2"/>
        <v>1732</v>
      </c>
      <c r="L13" s="26"/>
      <c r="M13" s="26"/>
      <c r="N13" s="26"/>
      <c r="O13" s="26"/>
      <c r="P13" s="26"/>
    </row>
    <row r="14" spans="1:16" s="11" customFormat="1" ht="33" customHeight="1" x14ac:dyDescent="0.2">
      <c r="A14" s="21">
        <v>45825</v>
      </c>
      <c r="B14" s="22" t="s">
        <v>34</v>
      </c>
      <c r="C14" s="24" t="s">
        <v>12</v>
      </c>
      <c r="D14" s="31" t="s">
        <v>11</v>
      </c>
      <c r="E14" s="25">
        <v>300</v>
      </c>
      <c r="F14" s="26"/>
      <c r="G14" s="27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11" customFormat="1" ht="33" customHeight="1" x14ac:dyDescent="0.2">
      <c r="A15" s="21">
        <v>45825</v>
      </c>
      <c r="B15" s="22" t="s">
        <v>35</v>
      </c>
      <c r="C15" s="24" t="s">
        <v>13</v>
      </c>
      <c r="D15" s="31" t="s">
        <v>11</v>
      </c>
      <c r="E15" s="25">
        <v>775</v>
      </c>
      <c r="F15" s="26"/>
      <c r="G15" s="27"/>
      <c r="H15" s="8" t="s">
        <v>18</v>
      </c>
      <c r="I15" s="9" t="s">
        <v>19</v>
      </c>
      <c r="J15" s="10" t="s">
        <v>22</v>
      </c>
      <c r="K15" s="10" t="s">
        <v>20</v>
      </c>
      <c r="L15" s="10" t="s">
        <v>21</v>
      </c>
      <c r="M15" s="26"/>
      <c r="N15" s="26"/>
      <c r="O15" s="26"/>
      <c r="P15" s="26"/>
    </row>
    <row r="16" spans="1:16" s="11" customFormat="1" ht="33" customHeight="1" x14ac:dyDescent="0.2">
      <c r="A16" s="21">
        <v>45825</v>
      </c>
      <c r="B16" s="22" t="s">
        <v>36</v>
      </c>
      <c r="C16" s="24" t="s">
        <v>39</v>
      </c>
      <c r="D16" s="22" t="s">
        <v>16</v>
      </c>
      <c r="E16" s="25">
        <v>4500</v>
      </c>
      <c r="F16" s="26"/>
      <c r="G16" s="27"/>
      <c r="H16" s="26" t="s">
        <v>39</v>
      </c>
      <c r="I16" s="29">
        <f>SUMIF($C$5:$C$50,H16,$E$5:$E$50)</f>
        <v>7500</v>
      </c>
      <c r="J16" s="26" t="s">
        <v>16</v>
      </c>
      <c r="K16" s="29">
        <f>SUMIF($D$5:$D$20,"Receitas",$E$5:$E$20)</f>
        <v>12500</v>
      </c>
      <c r="L16" s="25">
        <v>15000</v>
      </c>
      <c r="M16" s="26"/>
      <c r="N16" s="26"/>
      <c r="O16" s="26"/>
      <c r="P16" s="26"/>
    </row>
    <row r="17" spans="1:16" s="11" customFormat="1" ht="33" customHeight="1" x14ac:dyDescent="0.2">
      <c r="A17" s="21">
        <v>45827</v>
      </c>
      <c r="B17" s="22" t="s">
        <v>37</v>
      </c>
      <c r="C17" s="24" t="s">
        <v>17</v>
      </c>
      <c r="D17" s="22" t="s">
        <v>11</v>
      </c>
      <c r="E17" s="25">
        <v>500</v>
      </c>
      <c r="F17" s="26"/>
      <c r="G17" s="27"/>
      <c r="H17" s="26" t="s">
        <v>40</v>
      </c>
      <c r="I17" s="29">
        <f>SUMIF($C$5:$C$50,H17,$E$5:$E$50)</f>
        <v>5000</v>
      </c>
      <c r="J17" s="26" t="s">
        <v>11</v>
      </c>
      <c r="K17" s="29">
        <f>SUMIF($D$5:$D$20,"Despesas",$E$5:$E$20)</f>
        <v>8268</v>
      </c>
      <c r="L17" s="25">
        <f>J13</f>
        <v>10000</v>
      </c>
      <c r="M17" s="26"/>
      <c r="N17" s="26"/>
      <c r="O17" s="26"/>
      <c r="P17" s="26"/>
    </row>
    <row r="18" spans="1:16" s="11" customFormat="1" ht="33" customHeight="1" x14ac:dyDescent="0.2">
      <c r="A18" s="26"/>
      <c r="B18" s="26"/>
      <c r="C18" s="35"/>
      <c r="D18" s="26"/>
      <c r="E18" s="26"/>
      <c r="F18" s="26"/>
      <c r="G18" s="27"/>
      <c r="H18" s="33" t="s">
        <v>38</v>
      </c>
      <c r="I18" s="34">
        <f>SUM(I16:I17)</f>
        <v>12500</v>
      </c>
      <c r="J18" s="33" t="s">
        <v>22</v>
      </c>
      <c r="K18" s="34">
        <f>K16-K17</f>
        <v>4232</v>
      </c>
      <c r="L18" s="34">
        <f>L16-L17</f>
        <v>5000</v>
      </c>
      <c r="M18" s="26"/>
      <c r="N18" s="26"/>
      <c r="O18" s="26"/>
      <c r="P18" s="26"/>
    </row>
    <row r="19" spans="1:16" s="11" customFormat="1" ht="33" customHeight="1" x14ac:dyDescent="0.2">
      <c r="A19" s="26"/>
      <c r="B19" s="26"/>
      <c r="C19" s="35"/>
      <c r="D19" s="26"/>
      <c r="E19" s="26"/>
      <c r="F19" s="26"/>
      <c r="G19" s="27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11" customFormat="1" ht="33" customHeight="1" x14ac:dyDescent="0.2">
      <c r="A20" s="26"/>
      <c r="B20" s="26"/>
      <c r="C20" s="35"/>
      <c r="D20" s="26"/>
      <c r="E20" s="26"/>
      <c r="F20" s="26"/>
      <c r="G20" s="27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11" customFormat="1" ht="33" customHeight="1" x14ac:dyDescent="0.2">
      <c r="A21" s="26"/>
      <c r="B21" s="26"/>
      <c r="C21" s="26"/>
      <c r="D21" s="26"/>
      <c r="E21" s="26"/>
      <c r="F21" s="26"/>
      <c r="G21" s="27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11" customFormat="1" ht="33" customHeight="1" x14ac:dyDescent="0.2">
      <c r="A22" s="26"/>
      <c r="B22" s="26"/>
      <c r="C22" s="26"/>
      <c r="D22" s="26"/>
      <c r="E22" s="26"/>
      <c r="F22" s="26"/>
      <c r="G22" s="27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11" customFormat="1" ht="33" customHeight="1" x14ac:dyDescent="0.2">
      <c r="A23" s="26"/>
      <c r="B23" s="26"/>
      <c r="C23" s="26"/>
      <c r="D23" s="26"/>
      <c r="E23" s="26"/>
      <c r="F23" s="26"/>
      <c r="G23" s="30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11" customFormat="1" ht="33" customHeight="1" x14ac:dyDescent="0.2"/>
    <row r="25" spans="1:16" s="11" customFormat="1" ht="33" customHeight="1" x14ac:dyDescent="0.2"/>
    <row r="26" spans="1:16" s="11" customFormat="1" ht="33" customHeight="1" x14ac:dyDescent="0.2"/>
    <row r="27" spans="1:16" s="11" customFormat="1" ht="33" customHeight="1" x14ac:dyDescent="0.2"/>
    <row r="28" spans="1:16" s="11" customFormat="1" ht="33" customHeight="1" x14ac:dyDescent="0.2"/>
    <row r="29" spans="1:16" s="11" customFormat="1" ht="33" customHeight="1" x14ac:dyDescent="0.2"/>
    <row r="30" spans="1:16" s="11" customFormat="1" ht="33" customHeight="1" x14ac:dyDescent="0.2"/>
    <row r="31" spans="1:16" s="11" customFormat="1" ht="33" customHeight="1" x14ac:dyDescent="0.2"/>
    <row r="32" spans="1:16" s="11" customFormat="1" ht="33" customHeight="1" x14ac:dyDescent="0.2"/>
    <row r="33" s="11" customFormat="1" ht="33" customHeight="1" x14ac:dyDescent="0.2"/>
    <row r="34" s="11" customFormat="1" ht="33" customHeight="1" x14ac:dyDescent="0.2"/>
    <row r="35" s="11" customFormat="1" ht="33" customHeight="1" x14ac:dyDescent="0.2"/>
    <row r="36" s="11" customFormat="1" ht="33" customHeight="1" x14ac:dyDescent="0.2"/>
    <row r="37" s="11" customFormat="1" ht="33" customHeight="1" x14ac:dyDescent="0.2"/>
    <row r="38" s="11" customFormat="1" ht="33" customHeight="1" x14ac:dyDescent="0.2"/>
    <row r="39" s="11" customFormat="1" ht="33" customHeight="1" x14ac:dyDescent="0.2"/>
    <row r="40" s="11" customFormat="1" ht="33" customHeight="1" x14ac:dyDescent="0.2"/>
    <row r="41" s="11" customFormat="1" ht="33" customHeight="1" x14ac:dyDescent="0.2"/>
    <row r="42" s="11" customFormat="1" ht="33" customHeight="1" x14ac:dyDescent="0.2"/>
    <row r="43" s="11" customFormat="1" ht="33" customHeight="1" x14ac:dyDescent="0.2"/>
    <row r="44" s="11" customFormat="1" ht="33" customHeight="1" x14ac:dyDescent="0.2"/>
  </sheetData>
  <sheetProtection sheet="1" objects="1" scenarios="1"/>
  <conditionalFormatting sqref="K5:K12">
    <cfRule type="cellIs" dxfId="1" priority="1" operator="lessThan">
      <formula>0</formula>
    </cfRule>
  </conditionalFormatting>
  <dataValidations count="1">
    <dataValidation type="list" allowBlank="1" sqref="D5:D20" xr:uid="{00000000-0002-0000-0000-000001000000}">
      <formula1>"Despesas,Receitas"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024934-E014-1B4D-B4A2-6BF8622EB0AC}">
          <x14:formula1>
            <xm:f>'Dropdown menu'!$A$1:$A$8</xm:f>
          </x14:formula1>
          <xm:sqref>C5:C121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13FA1-C75E-674C-B0E4-6710EE456376}">
  <dimension ref="A1:P44"/>
  <sheetViews>
    <sheetView zoomScaleNormal="117" workbookViewId="0">
      <selection activeCell="C5" sqref="C5"/>
    </sheetView>
  </sheetViews>
  <sheetFormatPr baseColWidth="10" defaultColWidth="16.83203125" defaultRowHeight="33" customHeight="1" x14ac:dyDescent="0.2"/>
  <cols>
    <col min="1" max="1" width="15.6640625" style="3" customWidth="1"/>
    <col min="2" max="2" width="24.5" style="3" customWidth="1"/>
    <col min="3" max="3" width="21.33203125" style="3" customWidth="1"/>
    <col min="4" max="6" width="16.5" style="3" customWidth="1"/>
    <col min="7" max="7" width="6.6640625" style="3" customWidth="1"/>
    <col min="8" max="11" width="21" style="3" customWidth="1"/>
    <col min="12" max="16" width="16.5" style="3" customWidth="1"/>
    <col min="17" max="16384" width="16.83203125" style="3"/>
  </cols>
  <sheetData>
    <row r="1" spans="1:16" ht="9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2"/>
    </row>
    <row r="2" spans="1:16" s="15" customFormat="1" ht="33" customHeight="1" x14ac:dyDescent="0.2">
      <c r="A2" s="16" t="s">
        <v>0</v>
      </c>
      <c r="B2" s="17">
        <v>45839</v>
      </c>
      <c r="C2" s="17">
        <v>45869</v>
      </c>
      <c r="D2" s="16"/>
      <c r="E2" s="16" t="s">
        <v>23</v>
      </c>
      <c r="F2" s="18">
        <f>J13</f>
        <v>10000</v>
      </c>
      <c r="G2" s="19"/>
      <c r="H2" s="16" t="s">
        <v>24</v>
      </c>
      <c r="I2" s="18">
        <f>K18</f>
        <v>0</v>
      </c>
      <c r="J2" s="16"/>
      <c r="K2" s="16"/>
      <c r="L2" s="20"/>
      <c r="M2" s="20"/>
      <c r="N2" s="20"/>
      <c r="O2" s="20"/>
      <c r="P2" s="20"/>
    </row>
    <row r="3" spans="1:16" ht="24" customHeight="1" x14ac:dyDescent="0.2">
      <c r="A3" s="4"/>
      <c r="B3" s="5"/>
      <c r="C3" s="6"/>
      <c r="D3" s="5"/>
      <c r="E3" s="5"/>
      <c r="F3" s="6"/>
      <c r="G3" s="7"/>
      <c r="H3" s="6"/>
      <c r="I3" s="5"/>
      <c r="J3" s="5"/>
      <c r="K3" s="5"/>
      <c r="L3" s="5"/>
      <c r="M3" s="5"/>
      <c r="N3" s="5"/>
      <c r="O3" s="5"/>
      <c r="P3" s="5"/>
    </row>
    <row r="4" spans="1:16" s="15" customFormat="1" ht="39" customHeight="1" x14ac:dyDescent="0.2">
      <c r="A4" s="9" t="s">
        <v>1</v>
      </c>
      <c r="B4" s="9" t="s">
        <v>2</v>
      </c>
      <c r="C4" s="9" t="s">
        <v>43</v>
      </c>
      <c r="D4" s="9" t="s">
        <v>42</v>
      </c>
      <c r="E4" s="9" t="s">
        <v>5</v>
      </c>
      <c r="F4" s="13" t="s">
        <v>6</v>
      </c>
      <c r="G4" s="14"/>
      <c r="H4" s="8" t="s">
        <v>7</v>
      </c>
      <c r="I4" s="9" t="s">
        <v>8</v>
      </c>
      <c r="J4" s="9" t="s">
        <v>9</v>
      </c>
      <c r="K4" s="9" t="s">
        <v>41</v>
      </c>
      <c r="L4" s="9"/>
      <c r="M4" s="9"/>
      <c r="N4" s="9"/>
      <c r="O4" s="9"/>
      <c r="P4" s="9"/>
    </row>
    <row r="5" spans="1:16" s="11" customFormat="1" ht="33" customHeight="1" x14ac:dyDescent="0.2">
      <c r="A5" s="26"/>
      <c r="B5" s="26"/>
      <c r="C5" s="35"/>
      <c r="D5" s="26"/>
      <c r="E5" s="26"/>
      <c r="F5" s="26"/>
      <c r="G5" s="27"/>
      <c r="H5" s="28" t="s">
        <v>10</v>
      </c>
      <c r="I5" s="29">
        <f>SUMIF($C$5:$C$50,H5,$E$5:$E$50)</f>
        <v>0</v>
      </c>
      <c r="J5" s="25">
        <v>4000</v>
      </c>
      <c r="K5" s="29">
        <f t="shared" ref="K5:K12" si="0">J5-I5</f>
        <v>4000</v>
      </c>
      <c r="L5" s="26"/>
      <c r="M5" s="26"/>
      <c r="N5" s="26"/>
      <c r="O5" s="26"/>
      <c r="P5" s="26"/>
    </row>
    <row r="6" spans="1:16" s="11" customFormat="1" ht="39" customHeight="1" x14ac:dyDescent="0.2">
      <c r="A6" s="26"/>
      <c r="B6" s="26"/>
      <c r="C6" s="35"/>
      <c r="D6" s="26"/>
      <c r="E6" s="26"/>
      <c r="F6" s="26"/>
      <c r="G6" s="27"/>
      <c r="H6" s="28" t="s">
        <v>14</v>
      </c>
      <c r="I6" s="29">
        <f t="shared" ref="I6:I12" si="1">SUMIF($C$5:$C$50,H6,$E$5:$E$50)</f>
        <v>0</v>
      </c>
      <c r="J6" s="25">
        <v>2500</v>
      </c>
      <c r="K6" s="29">
        <f t="shared" si="0"/>
        <v>2500</v>
      </c>
      <c r="L6" s="26"/>
      <c r="M6" s="26"/>
      <c r="N6" s="26"/>
      <c r="O6" s="26"/>
      <c r="P6" s="26"/>
    </row>
    <row r="7" spans="1:16" s="11" customFormat="1" ht="33" customHeight="1" x14ac:dyDescent="0.2">
      <c r="A7" s="26"/>
      <c r="B7" s="26"/>
      <c r="C7" s="35"/>
      <c r="D7" s="26"/>
      <c r="E7" s="26"/>
      <c r="F7" s="26"/>
      <c r="G7" s="27"/>
      <c r="H7" s="28" t="s">
        <v>12</v>
      </c>
      <c r="I7" s="29">
        <f t="shared" si="1"/>
        <v>0</v>
      </c>
      <c r="J7" s="25">
        <v>1500</v>
      </c>
      <c r="K7" s="29">
        <f t="shared" si="0"/>
        <v>1500</v>
      </c>
      <c r="L7" s="26"/>
      <c r="M7" s="26"/>
      <c r="N7" s="26"/>
      <c r="O7" s="26"/>
      <c r="P7" s="26"/>
    </row>
    <row r="8" spans="1:16" s="11" customFormat="1" ht="33" customHeight="1" x14ac:dyDescent="0.2">
      <c r="A8" s="26"/>
      <c r="B8" s="26"/>
      <c r="C8" s="35"/>
      <c r="D8" s="26"/>
      <c r="E8" s="26"/>
      <c r="F8" s="26"/>
      <c r="G8" s="27"/>
      <c r="H8" s="28" t="s">
        <v>13</v>
      </c>
      <c r="I8" s="29">
        <f t="shared" si="1"/>
        <v>0</v>
      </c>
      <c r="J8" s="25">
        <v>1000</v>
      </c>
      <c r="K8" s="29">
        <f t="shared" si="0"/>
        <v>1000</v>
      </c>
      <c r="L8" s="26"/>
      <c r="M8" s="26"/>
      <c r="N8" s="26"/>
      <c r="O8" s="26"/>
      <c r="P8" s="26"/>
    </row>
    <row r="9" spans="1:16" s="11" customFormat="1" ht="33" customHeight="1" x14ac:dyDescent="0.2">
      <c r="A9" s="26"/>
      <c r="B9" s="26"/>
      <c r="C9" s="35"/>
      <c r="D9" s="26"/>
      <c r="E9" s="26"/>
      <c r="F9" s="26"/>
      <c r="G9" s="27"/>
      <c r="H9" s="28" t="s">
        <v>15</v>
      </c>
      <c r="I9" s="29">
        <f t="shared" si="1"/>
        <v>0</v>
      </c>
      <c r="J9" s="25">
        <v>500</v>
      </c>
      <c r="K9" s="29">
        <f t="shared" si="0"/>
        <v>500</v>
      </c>
      <c r="L9" s="26"/>
      <c r="M9" s="26"/>
      <c r="N9" s="26"/>
      <c r="O9" s="26"/>
      <c r="P9" s="26"/>
    </row>
    <row r="10" spans="1:16" s="11" customFormat="1" ht="33" customHeight="1" x14ac:dyDescent="0.2">
      <c r="A10" s="26"/>
      <c r="B10" s="26"/>
      <c r="C10" s="35"/>
      <c r="D10" s="26"/>
      <c r="E10" s="26"/>
      <c r="F10" s="26"/>
      <c r="G10" s="27"/>
      <c r="H10" s="28" t="s">
        <v>17</v>
      </c>
      <c r="I10" s="29">
        <f t="shared" si="1"/>
        <v>0</v>
      </c>
      <c r="J10" s="25">
        <v>500</v>
      </c>
      <c r="K10" s="29">
        <f t="shared" si="0"/>
        <v>500</v>
      </c>
      <c r="L10" s="26"/>
      <c r="M10" s="26"/>
      <c r="N10" s="26"/>
      <c r="O10" s="26"/>
      <c r="P10" s="26"/>
    </row>
    <row r="11" spans="1:16" s="11" customFormat="1" ht="33" customHeight="1" x14ac:dyDescent="0.2">
      <c r="A11" s="26"/>
      <c r="B11" s="26"/>
      <c r="C11" s="35"/>
      <c r="D11" s="26"/>
      <c r="E11" s="26"/>
      <c r="F11" s="26"/>
      <c r="G11" s="27"/>
      <c r="I11" s="29">
        <f t="shared" si="1"/>
        <v>0</v>
      </c>
      <c r="J11" s="25"/>
      <c r="K11" s="29">
        <f t="shared" si="0"/>
        <v>0</v>
      </c>
      <c r="M11" s="26"/>
      <c r="N11" s="26"/>
      <c r="O11" s="26"/>
      <c r="P11" s="26"/>
    </row>
    <row r="12" spans="1:16" s="11" customFormat="1" ht="33" customHeight="1" x14ac:dyDescent="0.2">
      <c r="A12" s="26"/>
      <c r="B12" s="26"/>
      <c r="C12" s="35"/>
      <c r="D12" s="26"/>
      <c r="E12" s="26"/>
      <c r="F12" s="26"/>
      <c r="G12" s="30"/>
      <c r="I12" s="29">
        <f t="shared" si="1"/>
        <v>0</v>
      </c>
      <c r="J12" s="25"/>
      <c r="K12" s="29">
        <f t="shared" si="0"/>
        <v>0</v>
      </c>
      <c r="M12" s="26"/>
      <c r="N12" s="26"/>
      <c r="O12" s="26"/>
      <c r="P12" s="26"/>
    </row>
    <row r="13" spans="1:16" s="11" customFormat="1" ht="33" customHeight="1" x14ac:dyDescent="0.2">
      <c r="A13" s="26"/>
      <c r="B13" s="26"/>
      <c r="C13" s="35"/>
      <c r="D13" s="26"/>
      <c r="E13" s="26"/>
      <c r="F13" s="26"/>
      <c r="G13" s="32"/>
      <c r="H13" s="33" t="s">
        <v>38</v>
      </c>
      <c r="I13" s="34">
        <f>SUM(I5:I12)</f>
        <v>0</v>
      </c>
      <c r="J13" s="34">
        <f t="shared" ref="J13:K13" si="2">SUM(J5:J12)</f>
        <v>10000</v>
      </c>
      <c r="K13" s="34">
        <f t="shared" si="2"/>
        <v>10000</v>
      </c>
      <c r="L13" s="26"/>
      <c r="M13" s="26"/>
      <c r="N13" s="26"/>
      <c r="O13" s="26"/>
      <c r="P13" s="26"/>
    </row>
    <row r="14" spans="1:16" s="11" customFormat="1" ht="33" customHeight="1" x14ac:dyDescent="0.2">
      <c r="A14" s="26"/>
      <c r="B14" s="26"/>
      <c r="C14" s="35"/>
      <c r="D14" s="26"/>
      <c r="E14" s="26"/>
      <c r="F14" s="26"/>
      <c r="G14" s="27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11" customFormat="1" ht="33" customHeight="1" x14ac:dyDescent="0.2">
      <c r="A15" s="26"/>
      <c r="B15" s="26"/>
      <c r="C15" s="35"/>
      <c r="D15" s="26"/>
      <c r="E15" s="26"/>
      <c r="F15" s="26"/>
      <c r="G15" s="27"/>
      <c r="H15" s="8" t="s">
        <v>18</v>
      </c>
      <c r="I15" s="9" t="s">
        <v>19</v>
      </c>
      <c r="J15" s="10" t="s">
        <v>22</v>
      </c>
      <c r="K15" s="10" t="s">
        <v>20</v>
      </c>
      <c r="L15" s="10" t="s">
        <v>21</v>
      </c>
      <c r="M15" s="26"/>
      <c r="N15" s="26"/>
      <c r="O15" s="26"/>
      <c r="P15" s="26"/>
    </row>
    <row r="16" spans="1:16" s="11" customFormat="1" ht="33" customHeight="1" x14ac:dyDescent="0.2">
      <c r="A16" s="26"/>
      <c r="B16" s="26"/>
      <c r="C16" s="35"/>
      <c r="D16" s="26"/>
      <c r="E16" s="26"/>
      <c r="F16" s="26"/>
      <c r="G16" s="27"/>
      <c r="H16" s="26" t="s">
        <v>39</v>
      </c>
      <c r="I16" s="29">
        <f>SUMIF($C$5:$C$50,H16,$E$5:$E$50)</f>
        <v>0</v>
      </c>
      <c r="J16" s="26" t="s">
        <v>16</v>
      </c>
      <c r="K16" s="29">
        <f>SUMIF($D$5:$D$20,"Receitas",$E$5:$E$20)</f>
        <v>0</v>
      </c>
      <c r="L16" s="25">
        <v>15000</v>
      </c>
      <c r="M16" s="26"/>
      <c r="N16" s="26"/>
      <c r="O16" s="26"/>
      <c r="P16" s="26"/>
    </row>
    <row r="17" spans="1:16" s="11" customFormat="1" ht="33" customHeight="1" x14ac:dyDescent="0.2">
      <c r="A17" s="26"/>
      <c r="B17" s="26"/>
      <c r="C17" s="35"/>
      <c r="D17" s="26"/>
      <c r="E17" s="26"/>
      <c r="F17" s="26"/>
      <c r="G17" s="27"/>
      <c r="H17" s="26" t="s">
        <v>40</v>
      </c>
      <c r="I17" s="29">
        <f>SUMIF($C$5:$C$50,H17,$E$5:$E$50)</f>
        <v>0</v>
      </c>
      <c r="J17" s="26" t="s">
        <v>11</v>
      </c>
      <c r="K17" s="29">
        <f>SUMIF($D$5:$D$20,"Despesas",$E$5:$E$20)</f>
        <v>0</v>
      </c>
      <c r="L17" s="25">
        <f>J13</f>
        <v>10000</v>
      </c>
      <c r="M17" s="26"/>
      <c r="N17" s="26"/>
      <c r="O17" s="26"/>
      <c r="P17" s="26"/>
    </row>
    <row r="18" spans="1:16" s="11" customFormat="1" ht="33" customHeight="1" x14ac:dyDescent="0.2">
      <c r="A18" s="26"/>
      <c r="B18" s="26"/>
      <c r="C18" s="35"/>
      <c r="D18" s="26"/>
      <c r="E18" s="26"/>
      <c r="F18" s="26"/>
      <c r="G18" s="27"/>
      <c r="H18" s="33" t="s">
        <v>38</v>
      </c>
      <c r="I18" s="34">
        <f>SUM(I16:I17)</f>
        <v>0</v>
      </c>
      <c r="J18" s="33" t="s">
        <v>22</v>
      </c>
      <c r="K18" s="34">
        <f>K16-K17</f>
        <v>0</v>
      </c>
      <c r="L18" s="34">
        <f>L16-L17</f>
        <v>5000</v>
      </c>
      <c r="M18" s="26"/>
      <c r="N18" s="26"/>
      <c r="O18" s="26"/>
      <c r="P18" s="26"/>
    </row>
    <row r="19" spans="1:16" s="11" customFormat="1" ht="33" customHeight="1" x14ac:dyDescent="0.2">
      <c r="A19" s="26"/>
      <c r="B19" s="26"/>
      <c r="C19" s="35"/>
      <c r="D19" s="26"/>
      <c r="E19" s="26"/>
      <c r="F19" s="26"/>
      <c r="G19" s="27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11" customFormat="1" ht="33" customHeight="1" x14ac:dyDescent="0.2">
      <c r="A20" s="26"/>
      <c r="B20" s="26"/>
      <c r="C20" s="35"/>
      <c r="D20" s="26"/>
      <c r="E20" s="26"/>
      <c r="F20" s="26"/>
      <c r="G20" s="27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11" customFormat="1" ht="33" customHeight="1" x14ac:dyDescent="0.2">
      <c r="A21" s="26"/>
      <c r="B21" s="26"/>
      <c r="C21" s="26"/>
      <c r="D21" s="26"/>
      <c r="E21" s="26"/>
      <c r="F21" s="26"/>
      <c r="G21" s="27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11" customFormat="1" ht="33" customHeight="1" x14ac:dyDescent="0.2">
      <c r="A22" s="26"/>
      <c r="B22" s="26"/>
      <c r="C22" s="26"/>
      <c r="D22" s="26"/>
      <c r="E22" s="26"/>
      <c r="F22" s="26"/>
      <c r="G22" s="27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11" customFormat="1" ht="33" customHeight="1" x14ac:dyDescent="0.2">
      <c r="A23" s="26"/>
      <c r="B23" s="26"/>
      <c r="C23" s="26"/>
      <c r="D23" s="26"/>
      <c r="E23" s="26"/>
      <c r="F23" s="26"/>
      <c r="G23" s="30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11" customFormat="1" ht="33" customHeight="1" x14ac:dyDescent="0.2"/>
    <row r="25" spans="1:16" s="11" customFormat="1" ht="33" customHeight="1" x14ac:dyDescent="0.2"/>
    <row r="26" spans="1:16" s="11" customFormat="1" ht="33" customHeight="1" x14ac:dyDescent="0.2"/>
    <row r="27" spans="1:16" s="11" customFormat="1" ht="33" customHeight="1" x14ac:dyDescent="0.2"/>
    <row r="28" spans="1:16" s="11" customFormat="1" ht="33" customHeight="1" x14ac:dyDescent="0.2"/>
    <row r="29" spans="1:16" s="11" customFormat="1" ht="33" customHeight="1" x14ac:dyDescent="0.2"/>
    <row r="30" spans="1:16" s="11" customFormat="1" ht="33" customHeight="1" x14ac:dyDescent="0.2"/>
    <row r="31" spans="1:16" s="11" customFormat="1" ht="33" customHeight="1" x14ac:dyDescent="0.2"/>
    <row r="32" spans="1:16" s="11" customFormat="1" ht="33" customHeight="1" x14ac:dyDescent="0.2"/>
    <row r="33" s="11" customFormat="1" ht="33" customHeight="1" x14ac:dyDescent="0.2"/>
    <row r="34" s="11" customFormat="1" ht="33" customHeight="1" x14ac:dyDescent="0.2"/>
    <row r="35" s="11" customFormat="1" ht="33" customHeight="1" x14ac:dyDescent="0.2"/>
    <row r="36" s="11" customFormat="1" ht="33" customHeight="1" x14ac:dyDescent="0.2"/>
    <row r="37" s="11" customFormat="1" ht="33" customHeight="1" x14ac:dyDescent="0.2"/>
    <row r="38" s="11" customFormat="1" ht="33" customHeight="1" x14ac:dyDescent="0.2"/>
    <row r="39" s="11" customFormat="1" ht="33" customHeight="1" x14ac:dyDescent="0.2"/>
    <row r="40" s="11" customFormat="1" ht="33" customHeight="1" x14ac:dyDescent="0.2"/>
    <row r="41" s="11" customFormat="1" ht="33" customHeight="1" x14ac:dyDescent="0.2"/>
    <row r="42" s="11" customFormat="1" ht="33" customHeight="1" x14ac:dyDescent="0.2"/>
    <row r="43" s="11" customFormat="1" ht="33" customHeight="1" x14ac:dyDescent="0.2"/>
    <row r="44" s="11" customFormat="1" ht="33" customHeight="1" x14ac:dyDescent="0.2"/>
  </sheetData>
  <conditionalFormatting sqref="K5:K12">
    <cfRule type="cellIs" dxfId="0" priority="1" operator="lessThan">
      <formula>0</formula>
    </cfRule>
  </conditionalFormatting>
  <dataValidations count="1">
    <dataValidation type="list" allowBlank="1" sqref="D5:D20" xr:uid="{21D10D30-6B22-C04F-A761-DF0994AE1D0E}">
      <formula1>"Despesas,Receitas"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19D838-8D2B-0A48-A49C-D127F4AA196A}">
          <x14:formula1>
            <xm:f>'Dropdown menu'!$A$1:$A$8</xm:f>
          </x14:formula1>
          <xm:sqref>C5:C121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C8AA-E027-2348-B386-8971461BF325}">
  <dimension ref="A1:A9"/>
  <sheetViews>
    <sheetView workbookViewId="0">
      <selection activeCell="C40" sqref="C40"/>
    </sheetView>
  </sheetViews>
  <sheetFormatPr baseColWidth="10" defaultRowHeight="16" x14ac:dyDescent="0.2"/>
  <cols>
    <col min="1" max="1" width="28.6640625" customWidth="1"/>
  </cols>
  <sheetData>
    <row r="1" spans="1:1" ht="17" x14ac:dyDescent="0.2">
      <c r="A1" s="12" t="s">
        <v>10</v>
      </c>
    </row>
    <row r="2" spans="1:1" ht="17" x14ac:dyDescent="0.2">
      <c r="A2" s="12" t="s">
        <v>14</v>
      </c>
    </row>
    <row r="3" spans="1:1" ht="17" x14ac:dyDescent="0.2">
      <c r="A3" s="12" t="s">
        <v>12</v>
      </c>
    </row>
    <row r="4" spans="1:1" ht="17" x14ac:dyDescent="0.2">
      <c r="A4" s="12" t="s">
        <v>13</v>
      </c>
    </row>
    <row r="5" spans="1:1" ht="17" x14ac:dyDescent="0.2">
      <c r="A5" s="12" t="s">
        <v>40</v>
      </c>
    </row>
    <row r="6" spans="1:1" ht="17" x14ac:dyDescent="0.2">
      <c r="A6" s="12" t="s">
        <v>39</v>
      </c>
    </row>
    <row r="7" spans="1:1" ht="17" x14ac:dyDescent="0.2">
      <c r="A7" s="12" t="s">
        <v>15</v>
      </c>
    </row>
    <row r="8" spans="1:1" ht="17" x14ac:dyDescent="0.2">
      <c r="A8" s="12" t="s">
        <v>17</v>
      </c>
    </row>
    <row r="9" spans="1:1" x14ac:dyDescent="0.2">
      <c r="A9" s="12"/>
    </row>
  </sheetData>
  <sortState xmlns:xlrd2="http://schemas.microsoft.com/office/spreadsheetml/2017/richdata2" ref="A1:A8">
    <sortCondition ref="A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Como usar essa planilha</vt:lpstr>
      <vt:lpstr>Exemplo</vt:lpstr>
      <vt:lpstr>Julho</vt:lpstr>
      <vt:lpstr>Dropdown menu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tracking Sheet</dc:title>
  <dc:creator>Apache POI</dc:creator>
  <cp:lastModifiedBy>Cecilia Gomes</cp:lastModifiedBy>
  <dcterms:created xsi:type="dcterms:W3CDTF">2025-06-24T18:11:14Z</dcterms:created>
  <dcterms:modified xsi:type="dcterms:W3CDTF">2025-06-24T22:46:17Z</dcterms:modified>
</cp:coreProperties>
</file>